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ZAH\UMUM\"/>
    </mc:Choice>
  </mc:AlternateContent>
  <xr:revisionPtr revIDLastSave="0" documentId="13_ncr:1_{966AAD15-55B5-4DA7-8A77-6603FA33CDE2}" xr6:coauthVersionLast="45" xr6:coauthVersionMax="45" xr10:uidLastSave="{00000000-0000-0000-0000-000000000000}"/>
  <bookViews>
    <workbookView xWindow="-120" yWindow="-120" windowWidth="29040" windowHeight="15840" activeTab="4" xr2:uid="{CA63FCAE-1754-4881-AD5C-0F5411EF03D5}"/>
  </bookViews>
  <sheets>
    <sheet name="PKH" sheetId="1" r:id="rId1"/>
    <sheet name="LU" sheetId="3" r:id="rId2"/>
    <sheet name="ANAK" sheetId="4" r:id="rId3"/>
    <sheet name="DISABILITAS" sheetId="5" r:id="rId4"/>
    <sheet name="JAMINAN KEBUTUHAN DASAR" sheetId="6" r:id="rId5"/>
    <sheet name="FM" sheetId="2" r:id="rId6"/>
  </sheets>
  <definedNames>
    <definedName name="_xlnm.Print_Area" localSheetId="0">PKH!$A$1:$G$39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6" l="1"/>
  <c r="F20" i="6"/>
  <c r="E20" i="6"/>
  <c r="D20" i="6" l="1"/>
  <c r="C20" i="6"/>
  <c r="C18" i="3"/>
  <c r="D18" i="3"/>
  <c r="D18" i="5" l="1"/>
  <c r="C18" i="5"/>
  <c r="D18" i="4"/>
  <c r="C18" i="4"/>
  <c r="E19" i="2"/>
  <c r="D19" i="2"/>
  <c r="F18" i="2"/>
  <c r="C18" i="2"/>
  <c r="F17" i="2"/>
  <c r="C17" i="2"/>
  <c r="F16" i="2"/>
  <c r="C16" i="2"/>
  <c r="F15" i="2"/>
  <c r="C15" i="2"/>
  <c r="F14" i="2"/>
  <c r="C14" i="2"/>
  <c r="F13" i="2"/>
  <c r="C13" i="2"/>
  <c r="F12" i="2"/>
  <c r="C12" i="2"/>
  <c r="F11" i="2"/>
  <c r="C11" i="2"/>
  <c r="F10" i="2"/>
  <c r="C10" i="2"/>
  <c r="F9" i="2"/>
  <c r="C9" i="2"/>
  <c r="F8" i="2"/>
  <c r="C8" i="2"/>
  <c r="F7" i="2"/>
  <c r="C7" i="2"/>
  <c r="F6" i="2"/>
  <c r="C6" i="2"/>
  <c r="F5" i="2"/>
  <c r="F19" i="2" s="1"/>
  <c r="C5" i="2"/>
  <c r="C19" i="2" s="1"/>
  <c r="D18" i="1" l="1"/>
  <c r="C18" i="1"/>
</calcChain>
</file>

<file path=xl/sharedStrings.xml><?xml version="1.0" encoding="utf-8"?>
<sst xmlns="http://schemas.openxmlformats.org/spreadsheetml/2006/main" count="129" uniqueCount="45">
  <si>
    <t>JENIS BANTUAN ( PKH, KARTU SEMBAKO, JARING PENGAMAN  SOSIAL)</t>
  </si>
  <si>
    <t>No</t>
  </si>
  <si>
    <t>Kabupaten</t>
  </si>
  <si>
    <t>Jumlah Penerima</t>
  </si>
  <si>
    <t>Nominal Bantuan</t>
  </si>
  <si>
    <t>MURUNG RAYA</t>
  </si>
  <si>
    <t xml:space="preserve">KATINGAN </t>
  </si>
  <si>
    <t>LAMANDAU</t>
  </si>
  <si>
    <t>PULANG PISAU</t>
  </si>
  <si>
    <t>KAPUAS</t>
  </si>
  <si>
    <t>KOTA PALANGKARAYA</t>
  </si>
  <si>
    <t>SERUYAN</t>
  </si>
  <si>
    <t>GUNUNG MAS</t>
  </si>
  <si>
    <t>BARITO UTARA</t>
  </si>
  <si>
    <t>KOTAWARINGIN BARAT</t>
  </si>
  <si>
    <t>BARITO SELATAN</t>
  </si>
  <si>
    <t>SUKAMARA</t>
  </si>
  <si>
    <t>BARITO TIMUR</t>
  </si>
  <si>
    <t>KOTAWARINGIN TIMUR</t>
  </si>
  <si>
    <t>BANTUAN SOSIAL TUNAI ( BST)</t>
  </si>
  <si>
    <t xml:space="preserve"> KPM SEMBAKO</t>
  </si>
  <si>
    <t>Jumlah</t>
  </si>
  <si>
    <t>KABUPATEN</t>
  </si>
  <si>
    <t>JAMINAN KEBUTUHAN DASAR LAINNYA</t>
  </si>
  <si>
    <t>JENIS BANTUAN</t>
  </si>
  <si>
    <t xml:space="preserve"> NAMA PANTI ASUHAN </t>
  </si>
  <si>
    <t>BERAS (APBN)</t>
  </si>
  <si>
    <t>MIE INSTAN (DUS) (APBD)</t>
  </si>
  <si>
    <t>SARDEN (APBD)</t>
  </si>
  <si>
    <t>SUSU KENTAL MANIS (APBD)</t>
  </si>
  <si>
    <t>PA. BINA SEJAHTERA</t>
  </si>
  <si>
    <t>PA. BUDI MULYA</t>
  </si>
  <si>
    <t>PA.MARIA INES</t>
  </si>
  <si>
    <t>PA. AYAH BUNDA</t>
  </si>
  <si>
    <t>YYS. AL- MIN</t>
  </si>
  <si>
    <t>YYS SUMBER BERKAH EL -MINISTRY</t>
  </si>
  <si>
    <t>YYS. AGAPE</t>
  </si>
  <si>
    <t>LKSA RAUDATUL JANAH</t>
  </si>
  <si>
    <t>PA. IMANUEL</t>
  </si>
  <si>
    <t>PA. DARUL AMIN</t>
  </si>
  <si>
    <t>YYS. ROTI HIDUP</t>
  </si>
  <si>
    <t>YYS. BERKAH</t>
  </si>
  <si>
    <t>LKSA DARUL TAZKIAH</t>
  </si>
  <si>
    <t>LKSA NURUL SOLIHIN</t>
  </si>
  <si>
    <t>YYS. MANBA'U DARISSALAM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</si>
</sst>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164" fontId="0" fillId="0" borderId="1" xfId="1" applyNumberFormat="1" applyFont="1" applyBorder="1" applyAlignment="1">
      <alignment horizontal="left" vertical="top"/>
    </xf>
    <xf numFmtId="164" fontId="0" fillId="0" borderId="3" xfId="1" applyNumberFormat="1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164" fontId="0" fillId="0" borderId="3" xfId="0" applyNumberFormat="1" applyBorder="1"/>
    <xf numFmtId="164" fontId="0" fillId="0" borderId="0" xfId="0" applyNumberFormat="1" applyBorder="1"/>
    <xf numFmtId="0" fontId="0" fillId="0" borderId="0" xfId="0"/>
    <xf numFmtId="164" fontId="0" fillId="0" borderId="1" xfId="1" applyNumberFormat="1" applyFont="1" applyBorder="1"/>
    <xf numFmtId="164" fontId="2" fillId="0" borderId="1" xfId="1" applyNumberFormat="1" applyFont="1" applyBorder="1"/>
    <xf numFmtId="164" fontId="2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164" fontId="1" fillId="0" borderId="1" xfId="1" applyNumberFormat="1" applyFont="1" applyFill="1" applyBorder="1"/>
    <xf numFmtId="164" fontId="0" fillId="0" borderId="0" xfId="1" applyNumberFormat="1" applyFont="1"/>
    <xf numFmtId="164" fontId="2" fillId="0" borderId="1" xfId="1" applyNumberFormat="1" applyFont="1" applyBorder="1" applyAlignment="1">
      <alignment horizontal="left" vertical="top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209F5-AB2C-4072-8B2D-E7402860D04B}">
  <dimension ref="A1:M24"/>
  <sheetViews>
    <sheetView view="pageBreakPreview" zoomScaleNormal="100" zoomScaleSheetLayoutView="100" workbookViewId="0">
      <selection sqref="A1:XFD1048576"/>
    </sheetView>
  </sheetViews>
  <sheetFormatPr defaultRowHeight="15" x14ac:dyDescent="0.25"/>
  <cols>
    <col min="1" max="1" width="6" customWidth="1"/>
    <col min="2" max="2" width="43.140625" customWidth="1"/>
    <col min="3" max="3" width="16.28515625" customWidth="1"/>
    <col min="4" max="4" width="22.42578125" customWidth="1"/>
    <col min="5" max="5" width="21.42578125" customWidth="1"/>
    <col min="6" max="6" width="19.42578125" customWidth="1"/>
    <col min="11" max="11" width="16.85546875" bestFit="1" customWidth="1"/>
    <col min="12" max="12" width="15.28515625" bestFit="1" customWidth="1"/>
    <col min="13" max="13" width="16" customWidth="1"/>
  </cols>
  <sheetData>
    <row r="1" spans="1:13" ht="20.25" customHeight="1" x14ac:dyDescent="0.25">
      <c r="A1" s="30" t="s">
        <v>0</v>
      </c>
      <c r="B1" s="30"/>
      <c r="C1" s="30"/>
      <c r="D1" s="30"/>
      <c r="E1" s="9"/>
      <c r="F1" s="9"/>
      <c r="G1" s="1"/>
      <c r="H1" s="1"/>
      <c r="I1" s="1"/>
    </row>
    <row r="2" spans="1:13" ht="20.25" x14ac:dyDescent="0.25">
      <c r="A2" s="30"/>
      <c r="B2" s="30"/>
      <c r="C2" s="30"/>
      <c r="D2" s="30"/>
      <c r="E2" s="9"/>
      <c r="F2" s="9"/>
      <c r="G2" s="1"/>
      <c r="H2" s="1"/>
      <c r="I2" s="1"/>
    </row>
    <row r="3" spans="1:13" x14ac:dyDescent="0.25">
      <c r="A3" s="22" t="s">
        <v>1</v>
      </c>
      <c r="B3" s="22" t="s">
        <v>22</v>
      </c>
      <c r="C3" s="23" t="s">
        <v>3</v>
      </c>
      <c r="D3" s="23" t="s">
        <v>4</v>
      </c>
      <c r="E3" s="5"/>
      <c r="F3" s="5"/>
      <c r="K3" s="20"/>
      <c r="L3" s="18"/>
      <c r="M3" s="18"/>
    </row>
    <row r="4" spans="1:13" x14ac:dyDescent="0.25">
      <c r="A4" s="4">
        <v>1</v>
      </c>
      <c r="B4" s="16" t="s">
        <v>5</v>
      </c>
      <c r="C4" s="6">
        <v>2417</v>
      </c>
      <c r="D4" s="17">
        <v>681278000</v>
      </c>
      <c r="E4" s="5"/>
      <c r="F4" s="5"/>
      <c r="K4" s="20"/>
      <c r="L4" s="18"/>
      <c r="M4" s="18"/>
    </row>
    <row r="5" spans="1:13" x14ac:dyDescent="0.25">
      <c r="A5" s="4">
        <v>2</v>
      </c>
      <c r="B5" s="16" t="s">
        <v>6</v>
      </c>
      <c r="C5" s="6">
        <v>3410</v>
      </c>
      <c r="D5" s="17">
        <v>777738000</v>
      </c>
      <c r="E5" s="5"/>
      <c r="F5" s="5"/>
      <c r="K5" s="20"/>
      <c r="L5" s="18"/>
      <c r="M5" s="18"/>
    </row>
    <row r="6" spans="1:13" x14ac:dyDescent="0.25">
      <c r="A6" s="4">
        <v>3</v>
      </c>
      <c r="B6" s="16" t="s">
        <v>7</v>
      </c>
      <c r="C6" s="6">
        <v>822</v>
      </c>
      <c r="D6" s="17">
        <v>182849000</v>
      </c>
      <c r="E6" s="5"/>
      <c r="F6" s="5"/>
      <c r="K6" s="20"/>
      <c r="L6" s="18"/>
      <c r="M6" s="18"/>
    </row>
    <row r="7" spans="1:13" x14ac:dyDescent="0.25">
      <c r="A7" s="4">
        <v>4</v>
      </c>
      <c r="B7" s="16" t="s">
        <v>8</v>
      </c>
      <c r="C7" s="6">
        <v>4000</v>
      </c>
      <c r="D7" s="17">
        <v>1037201000</v>
      </c>
      <c r="E7" s="5"/>
      <c r="F7" s="5"/>
      <c r="K7" s="20"/>
      <c r="L7" s="18"/>
      <c r="M7" s="18"/>
    </row>
    <row r="8" spans="1:13" x14ac:dyDescent="0.25">
      <c r="A8" s="4">
        <v>5</v>
      </c>
      <c r="B8" s="16" t="s">
        <v>9</v>
      </c>
      <c r="C8" s="6">
        <v>8123</v>
      </c>
      <c r="D8" s="17">
        <v>1951724000</v>
      </c>
      <c r="E8" s="5"/>
      <c r="F8" s="5"/>
      <c r="K8" s="20"/>
      <c r="L8" s="18"/>
      <c r="M8" s="18"/>
    </row>
    <row r="9" spans="1:13" x14ac:dyDescent="0.25">
      <c r="A9" s="4">
        <v>6</v>
      </c>
      <c r="B9" s="16" t="s">
        <v>10</v>
      </c>
      <c r="C9" s="6">
        <v>3190</v>
      </c>
      <c r="D9" s="17">
        <v>817643000</v>
      </c>
      <c r="E9" s="5"/>
      <c r="F9" s="5"/>
      <c r="K9" s="20"/>
      <c r="L9" s="18"/>
      <c r="M9" s="18"/>
    </row>
    <row r="10" spans="1:13" x14ac:dyDescent="0.25">
      <c r="A10" s="4">
        <v>7</v>
      </c>
      <c r="B10" s="16" t="s">
        <v>11</v>
      </c>
      <c r="C10" s="6">
        <v>1983</v>
      </c>
      <c r="D10" s="17">
        <v>433879000</v>
      </c>
      <c r="E10" s="5"/>
      <c r="F10" s="5"/>
      <c r="K10" s="20"/>
      <c r="L10" s="18"/>
      <c r="M10" s="18"/>
    </row>
    <row r="11" spans="1:13" x14ac:dyDescent="0.25">
      <c r="A11" s="4">
        <v>8</v>
      </c>
      <c r="B11" s="16" t="s">
        <v>12</v>
      </c>
      <c r="C11" s="6">
        <v>1163</v>
      </c>
      <c r="D11" s="17">
        <v>329837000</v>
      </c>
      <c r="E11" s="5"/>
      <c r="F11" s="5"/>
      <c r="K11" s="20"/>
      <c r="L11" s="18"/>
      <c r="M11" s="18"/>
    </row>
    <row r="12" spans="1:13" x14ac:dyDescent="0.25">
      <c r="A12" s="4">
        <v>9</v>
      </c>
      <c r="B12" s="16" t="s">
        <v>13</v>
      </c>
      <c r="C12" s="6">
        <v>2607</v>
      </c>
      <c r="D12" s="17">
        <v>643356000</v>
      </c>
      <c r="E12" s="5"/>
      <c r="F12" s="5"/>
      <c r="K12" s="20"/>
      <c r="L12" s="18"/>
      <c r="M12" s="18"/>
    </row>
    <row r="13" spans="1:13" x14ac:dyDescent="0.25">
      <c r="A13" s="4">
        <v>10</v>
      </c>
      <c r="B13" s="16" t="s">
        <v>14</v>
      </c>
      <c r="C13" s="6">
        <v>3908</v>
      </c>
      <c r="D13" s="17">
        <v>932822000</v>
      </c>
      <c r="E13" s="5"/>
      <c r="F13" s="5"/>
      <c r="K13" s="20"/>
      <c r="L13" s="18"/>
      <c r="M13" s="18"/>
    </row>
    <row r="14" spans="1:13" x14ac:dyDescent="0.25">
      <c r="A14" s="4">
        <v>11</v>
      </c>
      <c r="B14" s="16" t="s">
        <v>15</v>
      </c>
      <c r="C14" s="6">
        <v>2154</v>
      </c>
      <c r="D14" s="17">
        <v>574310000</v>
      </c>
      <c r="E14" s="5"/>
      <c r="F14" s="5"/>
      <c r="K14" s="20"/>
      <c r="L14" s="18"/>
      <c r="M14" s="18"/>
    </row>
    <row r="15" spans="1:13" x14ac:dyDescent="0.25">
      <c r="A15" s="4">
        <v>12</v>
      </c>
      <c r="B15" s="16" t="s">
        <v>16</v>
      </c>
      <c r="C15" s="6">
        <v>954</v>
      </c>
      <c r="D15" s="17">
        <v>237277000</v>
      </c>
      <c r="E15" s="5"/>
      <c r="F15" s="5"/>
      <c r="K15" s="20"/>
      <c r="L15" s="18"/>
      <c r="M15" s="18"/>
    </row>
    <row r="16" spans="1:13" x14ac:dyDescent="0.25">
      <c r="A16" s="4">
        <v>13</v>
      </c>
      <c r="B16" s="16" t="s">
        <v>17</v>
      </c>
      <c r="C16" s="6">
        <v>1535</v>
      </c>
      <c r="D16" s="17">
        <v>365244000</v>
      </c>
      <c r="E16" s="5"/>
      <c r="F16" s="5"/>
      <c r="K16" s="20"/>
      <c r="L16" s="18"/>
      <c r="M16" s="18"/>
    </row>
    <row r="17" spans="1:13" x14ac:dyDescent="0.25">
      <c r="A17" s="4">
        <v>14</v>
      </c>
      <c r="B17" s="16" t="s">
        <v>18</v>
      </c>
      <c r="C17" s="6">
        <v>12794</v>
      </c>
      <c r="D17" s="17">
        <v>2925576000</v>
      </c>
      <c r="E17" s="5"/>
      <c r="F17" s="5"/>
      <c r="K17" s="20"/>
      <c r="M17" s="18"/>
    </row>
    <row r="18" spans="1:13" x14ac:dyDescent="0.25">
      <c r="A18" s="28" t="s">
        <v>21</v>
      </c>
      <c r="B18" s="29"/>
      <c r="C18" s="21">
        <f>SUM(C4:C17)</f>
        <v>49060</v>
      </c>
      <c r="D18" s="15">
        <f>SUM(D4:D17)</f>
        <v>11890734000</v>
      </c>
      <c r="E18" s="5"/>
      <c r="F18" s="5"/>
    </row>
    <row r="19" spans="1:13" x14ac:dyDescent="0.25">
      <c r="A19" s="5"/>
      <c r="B19" s="5"/>
      <c r="C19" s="8"/>
      <c r="D19" s="5"/>
      <c r="E19" s="5"/>
      <c r="F19" s="5"/>
    </row>
    <row r="20" spans="1:13" x14ac:dyDescent="0.25">
      <c r="E20" s="5"/>
      <c r="F20" s="5"/>
    </row>
    <row r="21" spans="1:13" x14ac:dyDescent="0.25">
      <c r="E21" s="5"/>
      <c r="F21" s="5"/>
    </row>
    <row r="22" spans="1:13" x14ac:dyDescent="0.25">
      <c r="E22" s="5"/>
      <c r="F22" s="5"/>
    </row>
    <row r="23" spans="1:13" x14ac:dyDescent="0.25">
      <c r="B23" s="5"/>
      <c r="E23" s="5"/>
      <c r="F23" s="5"/>
    </row>
    <row r="24" spans="1:13" x14ac:dyDescent="0.25">
      <c r="E24" s="5"/>
      <c r="F24" s="5"/>
    </row>
  </sheetData>
  <mergeCells count="2">
    <mergeCell ref="A18:B18"/>
    <mergeCell ref="A1:D2"/>
  </mergeCells>
  <printOptions horizontalCentered="1"/>
  <pageMargins left="0.7" right="0.7" top="0.75" bottom="0.75" header="0.3" footer="0.3"/>
  <pageSetup scale="8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5DD90-8F18-4B54-A523-51824E37DED1}">
  <dimension ref="A1:M24"/>
  <sheetViews>
    <sheetView workbookViewId="0">
      <selection sqref="A1:XFD1048576"/>
    </sheetView>
  </sheetViews>
  <sheetFormatPr defaultRowHeight="15" x14ac:dyDescent="0.25"/>
  <cols>
    <col min="1" max="1" width="6" style="12" customWidth="1"/>
    <col min="2" max="2" width="43.140625" style="12" customWidth="1"/>
    <col min="3" max="3" width="16.28515625" style="12" customWidth="1"/>
    <col min="4" max="4" width="22.42578125" style="12" customWidth="1"/>
    <col min="5" max="5" width="21.42578125" style="12" customWidth="1"/>
    <col min="6" max="6" width="19.42578125" style="12" customWidth="1"/>
    <col min="7" max="7" width="10" style="12" bestFit="1" customWidth="1"/>
    <col min="8" max="10" width="9.140625" style="12"/>
    <col min="11" max="11" width="16.85546875" style="12" bestFit="1" customWidth="1"/>
    <col min="12" max="12" width="15.28515625" style="12" bestFit="1" customWidth="1"/>
    <col min="13" max="13" width="16" style="12" customWidth="1"/>
    <col min="14" max="16384" width="9.140625" style="12"/>
  </cols>
  <sheetData>
    <row r="1" spans="1:13" ht="20.25" customHeight="1" x14ac:dyDescent="0.25">
      <c r="A1" s="30" t="s">
        <v>0</v>
      </c>
      <c r="B1" s="30"/>
      <c r="C1" s="30"/>
      <c r="D1" s="30"/>
      <c r="E1" s="9"/>
      <c r="F1" s="9"/>
      <c r="G1" s="1"/>
      <c r="H1" s="1"/>
      <c r="I1" s="1"/>
    </row>
    <row r="2" spans="1:13" ht="20.25" x14ac:dyDescent="0.25">
      <c r="A2" s="31"/>
      <c r="B2" s="31"/>
      <c r="C2" s="31"/>
      <c r="D2" s="31"/>
      <c r="E2" s="9"/>
      <c r="F2" s="9"/>
      <c r="G2" s="1"/>
      <c r="H2" s="1"/>
      <c r="I2" s="1"/>
    </row>
    <row r="3" spans="1:13" x14ac:dyDescent="0.25">
      <c r="A3" s="22" t="s">
        <v>1</v>
      </c>
      <c r="B3" s="22" t="s">
        <v>22</v>
      </c>
      <c r="C3" s="23" t="s">
        <v>3</v>
      </c>
      <c r="D3" s="23" t="s">
        <v>4</v>
      </c>
      <c r="E3" s="5"/>
      <c r="F3" s="5"/>
      <c r="K3" s="20"/>
      <c r="L3" s="18"/>
      <c r="M3" s="18"/>
    </row>
    <row r="4" spans="1:13" x14ac:dyDescent="0.25">
      <c r="A4" s="4">
        <v>1</v>
      </c>
      <c r="B4" s="16" t="s">
        <v>5</v>
      </c>
      <c r="C4" s="6">
        <v>0</v>
      </c>
      <c r="D4" s="17">
        <v>0</v>
      </c>
      <c r="E4" s="5"/>
      <c r="F4" s="5"/>
      <c r="K4" s="20"/>
      <c r="L4" s="18"/>
      <c r="M4" s="18"/>
    </row>
    <row r="5" spans="1:13" x14ac:dyDescent="0.25">
      <c r="A5" s="4">
        <v>2</v>
      </c>
      <c r="B5" s="16" t="s">
        <v>6</v>
      </c>
      <c r="C5" s="6">
        <v>0</v>
      </c>
      <c r="D5" s="17">
        <v>0</v>
      </c>
      <c r="E5" s="5"/>
      <c r="F5" s="5"/>
      <c r="K5" s="20"/>
      <c r="L5" s="18"/>
      <c r="M5" s="18"/>
    </row>
    <row r="6" spans="1:13" x14ac:dyDescent="0.25">
      <c r="A6" s="4">
        <v>3</v>
      </c>
      <c r="B6" s="16" t="s">
        <v>7</v>
      </c>
      <c r="C6" s="6">
        <v>45</v>
      </c>
      <c r="D6" s="17">
        <v>121500000</v>
      </c>
      <c r="E6" s="5"/>
      <c r="F6" s="5"/>
      <c r="K6" s="20"/>
      <c r="L6" s="18"/>
      <c r="M6" s="18"/>
    </row>
    <row r="7" spans="1:13" x14ac:dyDescent="0.25">
      <c r="A7" s="4">
        <v>4</v>
      </c>
      <c r="B7" s="16" t="s">
        <v>8</v>
      </c>
      <c r="C7" s="6">
        <v>0</v>
      </c>
      <c r="D7" s="17">
        <v>0</v>
      </c>
      <c r="E7" s="5"/>
      <c r="F7" s="5"/>
      <c r="K7" s="20"/>
      <c r="L7" s="18"/>
      <c r="M7" s="18"/>
    </row>
    <row r="8" spans="1:13" x14ac:dyDescent="0.25">
      <c r="A8" s="4">
        <v>5</v>
      </c>
      <c r="B8" s="16" t="s">
        <v>9</v>
      </c>
      <c r="C8" s="6">
        <v>45</v>
      </c>
      <c r="D8" s="17">
        <v>121500000</v>
      </c>
      <c r="E8" s="5"/>
      <c r="F8" s="5"/>
      <c r="K8" s="20"/>
      <c r="L8" s="18"/>
      <c r="M8" s="18"/>
    </row>
    <row r="9" spans="1:13" x14ac:dyDescent="0.25">
      <c r="A9" s="4">
        <v>6</v>
      </c>
      <c r="B9" s="16" t="s">
        <v>10</v>
      </c>
      <c r="C9" s="6">
        <v>205</v>
      </c>
      <c r="D9" s="17">
        <v>553500000</v>
      </c>
      <c r="E9" s="11"/>
      <c r="F9" s="5"/>
      <c r="K9" s="20"/>
      <c r="L9" s="18"/>
      <c r="M9" s="18"/>
    </row>
    <row r="10" spans="1:13" x14ac:dyDescent="0.25">
      <c r="A10" s="4">
        <v>7</v>
      </c>
      <c r="B10" s="16" t="s">
        <v>11</v>
      </c>
      <c r="C10" s="6">
        <v>0</v>
      </c>
      <c r="D10" s="17">
        <v>0</v>
      </c>
      <c r="E10" s="5"/>
      <c r="F10" s="5"/>
      <c r="K10" s="20"/>
      <c r="L10" s="18"/>
      <c r="M10" s="18"/>
    </row>
    <row r="11" spans="1:13" x14ac:dyDescent="0.25">
      <c r="A11" s="4">
        <v>8</v>
      </c>
      <c r="B11" s="16" t="s">
        <v>12</v>
      </c>
      <c r="C11" s="6">
        <v>35</v>
      </c>
      <c r="D11" s="17">
        <v>94500000</v>
      </c>
      <c r="E11" s="5"/>
      <c r="F11" s="5"/>
      <c r="K11" s="20"/>
      <c r="L11" s="18"/>
      <c r="M11" s="18"/>
    </row>
    <row r="12" spans="1:13" x14ac:dyDescent="0.25">
      <c r="A12" s="4">
        <v>9</v>
      </c>
      <c r="B12" s="16" t="s">
        <v>13</v>
      </c>
      <c r="C12" s="6">
        <v>35</v>
      </c>
      <c r="D12" s="17">
        <v>94500000</v>
      </c>
      <c r="E12" s="5"/>
      <c r="F12" s="5"/>
      <c r="K12" s="20"/>
      <c r="L12" s="18"/>
      <c r="M12" s="18"/>
    </row>
    <row r="13" spans="1:13" x14ac:dyDescent="0.25">
      <c r="A13" s="4">
        <v>10</v>
      </c>
      <c r="B13" s="16" t="s">
        <v>14</v>
      </c>
      <c r="C13" s="6">
        <v>35</v>
      </c>
      <c r="D13" s="17">
        <v>94500000</v>
      </c>
      <c r="E13" s="5"/>
      <c r="F13" s="5"/>
      <c r="K13" s="20"/>
      <c r="L13" s="18"/>
      <c r="M13" s="18"/>
    </row>
    <row r="14" spans="1:13" x14ac:dyDescent="0.25">
      <c r="A14" s="4">
        <v>11</v>
      </c>
      <c r="B14" s="16" t="s">
        <v>15</v>
      </c>
      <c r="C14" s="6">
        <v>35</v>
      </c>
      <c r="D14" s="17">
        <v>94500000</v>
      </c>
      <c r="E14" s="5"/>
      <c r="F14" s="5"/>
      <c r="K14" s="20"/>
      <c r="L14" s="18"/>
      <c r="M14" s="18"/>
    </row>
    <row r="15" spans="1:13" x14ac:dyDescent="0.25">
      <c r="A15" s="4">
        <v>12</v>
      </c>
      <c r="B15" s="16" t="s">
        <v>16</v>
      </c>
      <c r="C15" s="6">
        <v>40</v>
      </c>
      <c r="D15" s="17">
        <v>108000000</v>
      </c>
      <c r="E15" s="5"/>
      <c r="F15" s="5"/>
      <c r="K15" s="20"/>
      <c r="L15" s="18"/>
      <c r="M15" s="18"/>
    </row>
    <row r="16" spans="1:13" x14ac:dyDescent="0.25">
      <c r="A16" s="4">
        <v>13</v>
      </c>
      <c r="B16" s="16" t="s">
        <v>17</v>
      </c>
      <c r="C16" s="6">
        <v>0</v>
      </c>
      <c r="D16" s="17">
        <v>0</v>
      </c>
      <c r="E16" s="5"/>
      <c r="F16" s="5"/>
      <c r="K16" s="20"/>
      <c r="L16" s="18"/>
      <c r="M16" s="18"/>
    </row>
    <row r="17" spans="1:13" x14ac:dyDescent="0.25">
      <c r="A17" s="4">
        <v>14</v>
      </c>
      <c r="B17" s="16" t="s">
        <v>18</v>
      </c>
      <c r="C17" s="6">
        <v>45</v>
      </c>
      <c r="D17" s="17">
        <v>121500000</v>
      </c>
      <c r="E17" s="5"/>
      <c r="F17" s="5"/>
      <c r="K17" s="20"/>
      <c r="M17" s="18"/>
    </row>
    <row r="18" spans="1:13" x14ac:dyDescent="0.25">
      <c r="A18" s="28" t="s">
        <v>21</v>
      </c>
      <c r="B18" s="29"/>
      <c r="C18" s="21">
        <f>SUM(C4:C17)</f>
        <v>520</v>
      </c>
      <c r="D18" s="15">
        <f>SUM(D4:D17)</f>
        <v>1404000000</v>
      </c>
      <c r="E18" s="5"/>
      <c r="F18" s="5"/>
    </row>
    <row r="19" spans="1:13" x14ac:dyDescent="0.25">
      <c r="A19" s="5"/>
      <c r="B19" s="5"/>
      <c r="C19" s="8"/>
      <c r="D19" s="5"/>
      <c r="E19" s="5"/>
      <c r="F19" s="5"/>
    </row>
    <row r="20" spans="1:13" x14ac:dyDescent="0.25">
      <c r="E20" s="5"/>
      <c r="F20" s="5"/>
    </row>
    <row r="21" spans="1:13" x14ac:dyDescent="0.25">
      <c r="E21" s="5"/>
      <c r="F21" s="5"/>
    </row>
    <row r="22" spans="1:13" x14ac:dyDescent="0.25">
      <c r="E22" s="5"/>
      <c r="F22" s="5"/>
    </row>
    <row r="23" spans="1:13" x14ac:dyDescent="0.25">
      <c r="B23" s="5"/>
      <c r="E23" s="5"/>
      <c r="F23" s="5"/>
    </row>
    <row r="24" spans="1:13" x14ac:dyDescent="0.25">
      <c r="E24" s="5"/>
      <c r="F24" s="5"/>
    </row>
  </sheetData>
  <mergeCells count="2">
    <mergeCell ref="A1:D2"/>
    <mergeCell ref="A18:B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67F96-D6D6-4C41-BF59-75362CEED330}">
  <dimension ref="A1:M24"/>
  <sheetViews>
    <sheetView workbookViewId="0">
      <selection sqref="A1:XFD1048576"/>
    </sheetView>
  </sheetViews>
  <sheetFormatPr defaultRowHeight="15" x14ac:dyDescent="0.25"/>
  <cols>
    <col min="1" max="1" width="6" style="12" customWidth="1"/>
    <col min="2" max="2" width="43.140625" style="12" customWidth="1"/>
    <col min="3" max="3" width="16.28515625" style="12" customWidth="1"/>
    <col min="4" max="4" width="22.42578125" style="12" customWidth="1"/>
    <col min="5" max="5" width="21.42578125" style="12" customWidth="1"/>
    <col min="6" max="6" width="19.42578125" style="12" customWidth="1"/>
    <col min="7" max="7" width="10" style="12" bestFit="1" customWidth="1"/>
    <col min="8" max="10" width="9.140625" style="12"/>
    <col min="11" max="11" width="16.85546875" style="12" bestFit="1" customWidth="1"/>
    <col min="12" max="12" width="15.28515625" style="12" bestFit="1" customWidth="1"/>
    <col min="13" max="13" width="16" style="12" customWidth="1"/>
    <col min="14" max="16384" width="9.140625" style="12"/>
  </cols>
  <sheetData>
    <row r="1" spans="1:13" ht="20.25" customHeight="1" x14ac:dyDescent="0.25">
      <c r="A1" s="30" t="s">
        <v>0</v>
      </c>
      <c r="B1" s="30"/>
      <c r="C1" s="30"/>
      <c r="D1" s="30"/>
      <c r="E1" s="9"/>
      <c r="F1" s="9"/>
      <c r="G1" s="1"/>
      <c r="H1" s="1"/>
      <c r="I1" s="1"/>
    </row>
    <row r="2" spans="1:13" ht="20.25" x14ac:dyDescent="0.25">
      <c r="A2" s="30"/>
      <c r="B2" s="30"/>
      <c r="C2" s="30"/>
      <c r="D2" s="30"/>
      <c r="E2" s="9"/>
      <c r="F2" s="9"/>
      <c r="G2" s="1"/>
      <c r="H2" s="1"/>
      <c r="I2" s="1"/>
    </row>
    <row r="3" spans="1:13" x14ac:dyDescent="0.25">
      <c r="A3" s="22" t="s">
        <v>1</v>
      </c>
      <c r="B3" s="22" t="s">
        <v>22</v>
      </c>
      <c r="C3" s="23" t="s">
        <v>3</v>
      </c>
      <c r="D3" s="23" t="s">
        <v>4</v>
      </c>
      <c r="E3" s="5"/>
      <c r="F3" s="5"/>
      <c r="K3" s="20"/>
      <c r="L3" s="18"/>
      <c r="M3" s="18"/>
    </row>
    <row r="4" spans="1:13" x14ac:dyDescent="0.25">
      <c r="A4" s="4">
        <v>1</v>
      </c>
      <c r="B4" s="16" t="s">
        <v>5</v>
      </c>
      <c r="C4" s="6">
        <v>0</v>
      </c>
      <c r="D4" s="17">
        <v>0</v>
      </c>
      <c r="E4" s="5"/>
      <c r="F4" s="5"/>
      <c r="K4" s="20"/>
      <c r="L4" s="18"/>
      <c r="M4" s="18"/>
    </row>
    <row r="5" spans="1:13" x14ac:dyDescent="0.25">
      <c r="A5" s="4">
        <v>2</v>
      </c>
      <c r="B5" s="16" t="s">
        <v>6</v>
      </c>
      <c r="C5" s="6">
        <v>0</v>
      </c>
      <c r="D5" s="17">
        <v>0</v>
      </c>
      <c r="E5" s="5"/>
      <c r="F5" s="5"/>
      <c r="K5" s="20"/>
      <c r="L5" s="18"/>
      <c r="M5" s="18"/>
    </row>
    <row r="6" spans="1:13" x14ac:dyDescent="0.25">
      <c r="A6" s="4">
        <v>3</v>
      </c>
      <c r="B6" s="16" t="s">
        <v>7</v>
      </c>
      <c r="C6" s="6">
        <v>0</v>
      </c>
      <c r="D6" s="17">
        <v>0</v>
      </c>
      <c r="E6" s="5"/>
      <c r="F6" s="5"/>
      <c r="K6" s="20"/>
      <c r="L6" s="18"/>
      <c r="M6" s="18"/>
    </row>
    <row r="7" spans="1:13" x14ac:dyDescent="0.25">
      <c r="A7" s="4">
        <v>4</v>
      </c>
      <c r="B7" s="16" t="s">
        <v>8</v>
      </c>
      <c r="C7" s="6">
        <v>0</v>
      </c>
      <c r="D7" s="17">
        <v>0</v>
      </c>
      <c r="E7" s="5"/>
      <c r="F7" s="5"/>
      <c r="K7" s="20"/>
      <c r="L7" s="18"/>
      <c r="M7" s="18"/>
    </row>
    <row r="8" spans="1:13" x14ac:dyDescent="0.25">
      <c r="A8" s="4">
        <v>5</v>
      </c>
      <c r="B8" s="16" t="s">
        <v>9</v>
      </c>
      <c r="C8" s="6">
        <v>0</v>
      </c>
      <c r="D8" s="17">
        <v>0</v>
      </c>
      <c r="E8" s="5"/>
      <c r="F8" s="5"/>
      <c r="K8" s="20"/>
      <c r="L8" s="18"/>
      <c r="M8" s="18"/>
    </row>
    <row r="9" spans="1:13" x14ac:dyDescent="0.25">
      <c r="A9" s="4">
        <v>6</v>
      </c>
      <c r="B9" s="16" t="s">
        <v>10</v>
      </c>
      <c r="C9" s="6">
        <v>100</v>
      </c>
      <c r="D9" s="17">
        <v>1000000</v>
      </c>
      <c r="E9" s="11"/>
      <c r="F9" s="5"/>
      <c r="K9" s="20"/>
      <c r="L9" s="18"/>
      <c r="M9" s="18"/>
    </row>
    <row r="10" spans="1:13" x14ac:dyDescent="0.25">
      <c r="A10" s="4">
        <v>7</v>
      </c>
      <c r="B10" s="16" t="s">
        <v>11</v>
      </c>
      <c r="C10" s="6">
        <v>0</v>
      </c>
      <c r="D10" s="17">
        <v>0</v>
      </c>
      <c r="E10" s="5"/>
      <c r="F10" s="5"/>
      <c r="K10" s="20"/>
      <c r="L10" s="18"/>
      <c r="M10" s="18"/>
    </row>
    <row r="11" spans="1:13" x14ac:dyDescent="0.25">
      <c r="A11" s="4">
        <v>8</v>
      </c>
      <c r="B11" s="16" t="s">
        <v>12</v>
      </c>
      <c r="C11" s="6">
        <v>0</v>
      </c>
      <c r="D11" s="17">
        <v>0</v>
      </c>
      <c r="E11" s="5"/>
      <c r="F11" s="5"/>
      <c r="K11" s="20"/>
      <c r="L11" s="18"/>
      <c r="M11" s="18"/>
    </row>
    <row r="12" spans="1:13" x14ac:dyDescent="0.25">
      <c r="A12" s="4">
        <v>9</v>
      </c>
      <c r="B12" s="16" t="s">
        <v>13</v>
      </c>
      <c r="C12" s="6">
        <v>0</v>
      </c>
      <c r="D12" s="17">
        <v>0</v>
      </c>
      <c r="E12" s="5"/>
      <c r="F12" s="5"/>
      <c r="K12" s="20"/>
      <c r="L12" s="18"/>
      <c r="M12" s="18"/>
    </row>
    <row r="13" spans="1:13" x14ac:dyDescent="0.25">
      <c r="A13" s="4">
        <v>10</v>
      </c>
      <c r="B13" s="16" t="s">
        <v>14</v>
      </c>
      <c r="C13" s="6">
        <v>0</v>
      </c>
      <c r="D13" s="17">
        <v>0</v>
      </c>
      <c r="E13" s="5"/>
      <c r="F13" s="5"/>
      <c r="K13" s="20"/>
      <c r="L13" s="18"/>
      <c r="M13" s="18"/>
    </row>
    <row r="14" spans="1:13" x14ac:dyDescent="0.25">
      <c r="A14" s="4">
        <v>11</v>
      </c>
      <c r="B14" s="16" t="s">
        <v>15</v>
      </c>
      <c r="C14" s="6">
        <v>0</v>
      </c>
      <c r="D14" s="17">
        <v>0</v>
      </c>
      <c r="E14" s="5"/>
      <c r="F14" s="5"/>
      <c r="K14" s="20"/>
      <c r="L14" s="18"/>
      <c r="M14" s="18"/>
    </row>
    <row r="15" spans="1:13" x14ac:dyDescent="0.25">
      <c r="A15" s="4">
        <v>12</v>
      </c>
      <c r="B15" s="16" t="s">
        <v>16</v>
      </c>
      <c r="C15" s="6">
        <v>0</v>
      </c>
      <c r="D15" s="17">
        <v>0</v>
      </c>
      <c r="E15" s="5"/>
      <c r="F15" s="5"/>
      <c r="K15" s="20"/>
      <c r="L15" s="18"/>
      <c r="M15" s="18"/>
    </row>
    <row r="16" spans="1:13" x14ac:dyDescent="0.25">
      <c r="A16" s="4">
        <v>13</v>
      </c>
      <c r="B16" s="16" t="s">
        <v>17</v>
      </c>
      <c r="C16" s="6">
        <v>0</v>
      </c>
      <c r="D16" s="17">
        <v>0</v>
      </c>
      <c r="E16" s="5"/>
      <c r="F16" s="5"/>
      <c r="K16" s="20"/>
      <c r="L16" s="18"/>
      <c r="M16" s="18"/>
    </row>
    <row r="17" spans="1:13" x14ac:dyDescent="0.25">
      <c r="A17" s="4">
        <v>14</v>
      </c>
      <c r="B17" s="16" t="s">
        <v>18</v>
      </c>
      <c r="C17" s="6">
        <v>0</v>
      </c>
      <c r="D17" s="17">
        <v>0</v>
      </c>
      <c r="E17" s="5"/>
      <c r="F17" s="5"/>
      <c r="K17" s="20"/>
      <c r="M17" s="18"/>
    </row>
    <row r="18" spans="1:13" x14ac:dyDescent="0.25">
      <c r="A18" s="28" t="s">
        <v>21</v>
      </c>
      <c r="B18" s="29"/>
      <c r="C18" s="21">
        <f>SUM(C4:C17)</f>
        <v>100</v>
      </c>
      <c r="D18" s="15">
        <f>SUM(D4:D17)</f>
        <v>1000000</v>
      </c>
      <c r="E18" s="5"/>
      <c r="F18" s="5"/>
    </row>
    <row r="19" spans="1:13" x14ac:dyDescent="0.25">
      <c r="A19" s="5"/>
      <c r="B19" s="5"/>
      <c r="C19" s="8"/>
      <c r="D19" s="5"/>
      <c r="E19" s="5"/>
      <c r="F19" s="5"/>
    </row>
    <row r="20" spans="1:13" x14ac:dyDescent="0.25">
      <c r="E20" s="5"/>
      <c r="F20" s="5"/>
    </row>
    <row r="21" spans="1:13" x14ac:dyDescent="0.25">
      <c r="E21" s="5"/>
      <c r="F21" s="5"/>
    </row>
    <row r="22" spans="1:13" x14ac:dyDescent="0.25">
      <c r="E22" s="5"/>
      <c r="F22" s="5"/>
    </row>
    <row r="23" spans="1:13" x14ac:dyDescent="0.25">
      <c r="B23" s="5"/>
      <c r="E23" s="5"/>
      <c r="F23" s="5"/>
    </row>
    <row r="24" spans="1:13" x14ac:dyDescent="0.25">
      <c r="E24" s="5"/>
      <c r="F24" s="5"/>
    </row>
  </sheetData>
  <mergeCells count="2">
    <mergeCell ref="A1:D2"/>
    <mergeCell ref="A18:B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E2CC4-4ED1-46FE-91B5-91EAF15DC984}">
  <dimension ref="A1:M24"/>
  <sheetViews>
    <sheetView workbookViewId="0">
      <selection activeCell="D18" sqref="D18"/>
    </sheetView>
  </sheetViews>
  <sheetFormatPr defaultRowHeight="15" x14ac:dyDescent="0.25"/>
  <cols>
    <col min="1" max="1" width="6" style="12" customWidth="1"/>
    <col min="2" max="2" width="43.140625" style="12" customWidth="1"/>
    <col min="3" max="3" width="16.28515625" style="12" customWidth="1"/>
    <col min="4" max="4" width="22.42578125" style="12" customWidth="1"/>
    <col min="5" max="5" width="21.42578125" style="12" customWidth="1"/>
    <col min="6" max="6" width="19.42578125" style="12" customWidth="1"/>
    <col min="7" max="7" width="10" style="12" bestFit="1" customWidth="1"/>
    <col min="8" max="10" width="9.140625" style="12"/>
    <col min="11" max="11" width="16.85546875" style="12" bestFit="1" customWidth="1"/>
    <col min="12" max="12" width="15.28515625" style="12" bestFit="1" customWidth="1"/>
    <col min="13" max="13" width="16" style="12" customWidth="1"/>
    <col min="14" max="16384" width="9.140625" style="12"/>
  </cols>
  <sheetData>
    <row r="1" spans="1:13" ht="20.25" customHeight="1" x14ac:dyDescent="0.25">
      <c r="A1" s="30" t="s">
        <v>0</v>
      </c>
      <c r="B1" s="30"/>
      <c r="C1" s="30"/>
      <c r="D1" s="30"/>
      <c r="E1" s="9"/>
      <c r="F1" s="9"/>
      <c r="G1" s="1"/>
      <c r="H1" s="1"/>
      <c r="I1" s="1"/>
    </row>
    <row r="2" spans="1:13" ht="20.25" x14ac:dyDescent="0.25">
      <c r="A2" s="30"/>
      <c r="B2" s="30"/>
      <c r="C2" s="30"/>
      <c r="D2" s="30"/>
      <c r="E2" s="9"/>
      <c r="F2" s="9"/>
      <c r="G2" s="1"/>
      <c r="H2" s="1"/>
      <c r="I2" s="1"/>
    </row>
    <row r="3" spans="1:13" x14ac:dyDescent="0.25">
      <c r="A3" s="22" t="s">
        <v>1</v>
      </c>
      <c r="B3" s="22" t="s">
        <v>22</v>
      </c>
      <c r="C3" s="23" t="s">
        <v>3</v>
      </c>
      <c r="D3" s="23" t="s">
        <v>4</v>
      </c>
      <c r="E3" s="5"/>
      <c r="F3" s="5"/>
      <c r="K3" s="20"/>
      <c r="L3" s="18"/>
      <c r="M3" s="18"/>
    </row>
    <row r="4" spans="1:13" x14ac:dyDescent="0.25">
      <c r="A4" s="4">
        <v>1</v>
      </c>
      <c r="B4" s="16" t="s">
        <v>5</v>
      </c>
      <c r="C4" s="6">
        <v>1</v>
      </c>
      <c r="D4" s="17">
        <v>2000000</v>
      </c>
      <c r="E4" s="5"/>
      <c r="F4" s="5"/>
      <c r="K4" s="20"/>
      <c r="L4" s="18"/>
      <c r="M4" s="18"/>
    </row>
    <row r="5" spans="1:13" x14ac:dyDescent="0.25">
      <c r="A5" s="4">
        <v>2</v>
      </c>
      <c r="B5" s="16" t="s">
        <v>6</v>
      </c>
      <c r="C5" s="6">
        <v>8</v>
      </c>
      <c r="D5" s="17">
        <v>16000000</v>
      </c>
      <c r="E5" s="5"/>
      <c r="F5" s="5"/>
      <c r="K5" s="20"/>
      <c r="L5" s="18"/>
      <c r="M5" s="18"/>
    </row>
    <row r="6" spans="1:13" x14ac:dyDescent="0.25">
      <c r="A6" s="4">
        <v>3</v>
      </c>
      <c r="B6" s="16" t="s">
        <v>7</v>
      </c>
      <c r="C6" s="6">
        <v>15</v>
      </c>
      <c r="D6" s="17">
        <v>30000000</v>
      </c>
      <c r="E6" s="5"/>
      <c r="F6" s="5"/>
      <c r="K6" s="20"/>
      <c r="L6" s="18"/>
      <c r="M6" s="18"/>
    </row>
    <row r="7" spans="1:13" x14ac:dyDescent="0.25">
      <c r="A7" s="4">
        <v>4</v>
      </c>
      <c r="B7" s="16" t="s">
        <v>8</v>
      </c>
      <c r="C7" s="6">
        <v>16</v>
      </c>
      <c r="D7" s="17">
        <v>32000000</v>
      </c>
      <c r="E7" s="5"/>
      <c r="F7" s="5"/>
      <c r="K7" s="20"/>
      <c r="L7" s="18"/>
      <c r="M7" s="18"/>
    </row>
    <row r="8" spans="1:13" x14ac:dyDescent="0.25">
      <c r="A8" s="4">
        <v>5</v>
      </c>
      <c r="B8" s="16" t="s">
        <v>9</v>
      </c>
      <c r="C8" s="6">
        <v>12</v>
      </c>
      <c r="D8" s="17">
        <v>24000000</v>
      </c>
      <c r="E8" s="5"/>
      <c r="F8" s="5"/>
      <c r="K8" s="20"/>
      <c r="L8" s="18"/>
      <c r="M8" s="18"/>
    </row>
    <row r="9" spans="1:13" x14ac:dyDescent="0.25">
      <c r="A9" s="4">
        <v>6</v>
      </c>
      <c r="B9" s="16" t="s">
        <v>10</v>
      </c>
      <c r="C9" s="6">
        <v>85</v>
      </c>
      <c r="D9" s="17">
        <v>170000000</v>
      </c>
      <c r="E9" s="11"/>
      <c r="F9" s="5"/>
      <c r="K9" s="20"/>
      <c r="L9" s="18"/>
      <c r="M9" s="18"/>
    </row>
    <row r="10" spans="1:13" x14ac:dyDescent="0.25">
      <c r="A10" s="4">
        <v>7</v>
      </c>
      <c r="B10" s="16" t="s">
        <v>11</v>
      </c>
      <c r="C10" s="6">
        <v>45</v>
      </c>
      <c r="D10" s="17">
        <v>90000000</v>
      </c>
      <c r="E10" s="5"/>
      <c r="F10" s="5"/>
      <c r="K10" s="20"/>
      <c r="L10" s="18"/>
      <c r="M10" s="18"/>
    </row>
    <row r="11" spans="1:13" x14ac:dyDescent="0.25">
      <c r="A11" s="4">
        <v>8</v>
      </c>
      <c r="B11" s="16" t="s">
        <v>12</v>
      </c>
      <c r="C11" s="6">
        <v>27</v>
      </c>
      <c r="D11" s="17">
        <v>54000000</v>
      </c>
      <c r="E11" s="5"/>
      <c r="F11" s="5"/>
      <c r="K11" s="20"/>
      <c r="L11" s="18"/>
      <c r="M11" s="18"/>
    </row>
    <row r="12" spans="1:13" x14ac:dyDescent="0.25">
      <c r="A12" s="4">
        <v>9</v>
      </c>
      <c r="B12" s="16" t="s">
        <v>13</v>
      </c>
      <c r="C12" s="6">
        <v>3</v>
      </c>
      <c r="D12" s="17">
        <v>6000000</v>
      </c>
      <c r="E12" s="5"/>
      <c r="F12" s="5"/>
      <c r="K12" s="20"/>
      <c r="L12" s="18"/>
      <c r="M12" s="18"/>
    </row>
    <row r="13" spans="1:13" x14ac:dyDescent="0.25">
      <c r="A13" s="4">
        <v>10</v>
      </c>
      <c r="B13" s="16" t="s">
        <v>14</v>
      </c>
      <c r="C13" s="6">
        <v>17</v>
      </c>
      <c r="D13" s="17">
        <v>34000000</v>
      </c>
      <c r="E13" s="5"/>
      <c r="F13" s="5"/>
      <c r="K13" s="20"/>
      <c r="L13" s="18"/>
      <c r="M13" s="18"/>
    </row>
    <row r="14" spans="1:13" x14ac:dyDescent="0.25">
      <c r="A14" s="4">
        <v>11</v>
      </c>
      <c r="B14" s="16" t="s">
        <v>15</v>
      </c>
      <c r="C14" s="6">
        <v>2</v>
      </c>
      <c r="D14" s="17">
        <v>4000000</v>
      </c>
      <c r="E14" s="5"/>
      <c r="F14" s="5"/>
      <c r="K14" s="20"/>
      <c r="L14" s="18"/>
      <c r="M14" s="18"/>
    </row>
    <row r="15" spans="1:13" x14ac:dyDescent="0.25">
      <c r="A15" s="4">
        <v>12</v>
      </c>
      <c r="B15" s="16" t="s">
        <v>16</v>
      </c>
      <c r="C15" s="6">
        <v>30</v>
      </c>
      <c r="D15" s="17">
        <v>60000000</v>
      </c>
      <c r="E15" s="5"/>
      <c r="F15" s="5"/>
      <c r="K15" s="20"/>
      <c r="L15" s="18"/>
      <c r="M15" s="18"/>
    </row>
    <row r="16" spans="1:13" x14ac:dyDescent="0.25">
      <c r="A16" s="4">
        <v>13</v>
      </c>
      <c r="B16" s="16" t="s">
        <v>17</v>
      </c>
      <c r="C16" s="6">
        <v>18</v>
      </c>
      <c r="D16" s="17">
        <v>36000000</v>
      </c>
      <c r="E16" s="5"/>
      <c r="F16" s="5"/>
      <c r="K16" s="20"/>
      <c r="L16" s="18"/>
      <c r="M16" s="18"/>
    </row>
    <row r="17" spans="1:13" x14ac:dyDescent="0.25">
      <c r="A17" s="4">
        <v>14</v>
      </c>
      <c r="B17" s="16" t="s">
        <v>18</v>
      </c>
      <c r="C17" s="6">
        <v>60</v>
      </c>
      <c r="D17" s="17">
        <v>120000000</v>
      </c>
      <c r="E17" s="5"/>
      <c r="F17" s="5"/>
      <c r="K17" s="20"/>
      <c r="M17" s="18"/>
    </row>
    <row r="18" spans="1:13" x14ac:dyDescent="0.25">
      <c r="A18" s="28" t="s">
        <v>21</v>
      </c>
      <c r="B18" s="29"/>
      <c r="C18" s="21">
        <f>SUM(C4:C17)</f>
        <v>339</v>
      </c>
      <c r="D18" s="15">
        <f>SUM(D4:D17)</f>
        <v>678000000</v>
      </c>
      <c r="E18" s="5"/>
      <c r="F18" s="5"/>
    </row>
    <row r="19" spans="1:13" x14ac:dyDescent="0.25">
      <c r="A19" s="5"/>
      <c r="B19" s="5"/>
      <c r="C19" s="8"/>
      <c r="D19" s="5"/>
      <c r="E19" s="5"/>
      <c r="F19" s="5"/>
    </row>
    <row r="20" spans="1:13" x14ac:dyDescent="0.25">
      <c r="E20" s="5"/>
      <c r="F20" s="5"/>
    </row>
    <row r="21" spans="1:13" x14ac:dyDescent="0.25">
      <c r="E21" s="5"/>
      <c r="F21" s="5"/>
    </row>
    <row r="22" spans="1:13" x14ac:dyDescent="0.25">
      <c r="E22" s="5"/>
      <c r="F22" s="5"/>
    </row>
    <row r="23" spans="1:13" x14ac:dyDescent="0.25">
      <c r="B23" s="5"/>
      <c r="E23" s="5"/>
      <c r="F23" s="5"/>
    </row>
    <row r="24" spans="1:13" x14ac:dyDescent="0.25">
      <c r="E24" s="5"/>
      <c r="F24" s="5"/>
    </row>
  </sheetData>
  <mergeCells count="2">
    <mergeCell ref="A1:D2"/>
    <mergeCell ref="A18:B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3F4F0-4CEF-4CAF-A154-910B52BB3A55}">
  <dimension ref="A1:M26"/>
  <sheetViews>
    <sheetView tabSelected="1" workbookViewId="0">
      <selection activeCell="F29" sqref="F29"/>
    </sheetView>
  </sheetViews>
  <sheetFormatPr defaultRowHeight="15" x14ac:dyDescent="0.25"/>
  <cols>
    <col min="1" max="1" width="6" style="12" customWidth="1"/>
    <col min="2" max="2" width="30.85546875" style="12" customWidth="1"/>
    <col min="3" max="3" width="16.28515625" style="12" customWidth="1"/>
    <col min="4" max="4" width="14.42578125" style="12" customWidth="1"/>
    <col min="5" max="5" width="11.7109375" style="12" customWidth="1"/>
    <col min="6" max="6" width="19.42578125" style="12" customWidth="1"/>
    <col min="7" max="7" width="10" style="12" bestFit="1" customWidth="1"/>
    <col min="8" max="10" width="9.140625" style="12"/>
    <col min="11" max="11" width="16.85546875" style="12" bestFit="1" customWidth="1"/>
    <col min="12" max="12" width="15.28515625" style="12" bestFit="1" customWidth="1"/>
    <col min="13" max="13" width="16" style="12" customWidth="1"/>
    <col min="14" max="16384" width="9.140625" style="12"/>
  </cols>
  <sheetData>
    <row r="1" spans="1:13" ht="20.25" customHeight="1" x14ac:dyDescent="0.25">
      <c r="A1" s="30" t="s">
        <v>23</v>
      </c>
      <c r="B1" s="30"/>
      <c r="C1" s="30"/>
      <c r="D1" s="30"/>
      <c r="E1" s="30"/>
      <c r="F1" s="30"/>
      <c r="G1" s="30"/>
      <c r="H1" s="1"/>
      <c r="I1" s="1"/>
    </row>
    <row r="2" spans="1:13" ht="20.25" x14ac:dyDescent="0.25">
      <c r="A2" s="31"/>
      <c r="B2" s="31"/>
      <c r="C2" s="31"/>
      <c r="D2" s="31"/>
      <c r="E2" s="31"/>
      <c r="F2" s="31"/>
      <c r="G2" s="31"/>
      <c r="H2" s="1"/>
      <c r="I2" s="1"/>
    </row>
    <row r="3" spans="1:13" x14ac:dyDescent="0.25">
      <c r="A3" s="32" t="s">
        <v>1</v>
      </c>
      <c r="B3" s="32" t="s">
        <v>25</v>
      </c>
      <c r="C3" s="32" t="s">
        <v>3</v>
      </c>
      <c r="D3" s="34" t="s">
        <v>24</v>
      </c>
      <c r="E3" s="35"/>
      <c r="F3" s="35"/>
      <c r="G3" s="36"/>
      <c r="K3" s="20"/>
      <c r="L3" s="18"/>
      <c r="M3" s="18"/>
    </row>
    <row r="4" spans="1:13" ht="60" x14ac:dyDescent="0.25">
      <c r="A4" s="33"/>
      <c r="B4" s="33"/>
      <c r="C4" s="33"/>
      <c r="D4" s="24" t="s">
        <v>26</v>
      </c>
      <c r="E4" s="27" t="s">
        <v>27</v>
      </c>
      <c r="F4" s="25" t="s">
        <v>28</v>
      </c>
      <c r="G4" s="26" t="s">
        <v>29</v>
      </c>
      <c r="K4" s="20"/>
      <c r="L4" s="18"/>
      <c r="M4" s="18"/>
    </row>
    <row r="5" spans="1:13" x14ac:dyDescent="0.25">
      <c r="A5" s="4">
        <v>1</v>
      </c>
      <c r="B5" s="16" t="s">
        <v>30</v>
      </c>
      <c r="C5" s="38">
        <v>33</v>
      </c>
      <c r="D5" s="39">
        <v>50</v>
      </c>
      <c r="E5" s="4">
        <v>3</v>
      </c>
      <c r="F5" s="4">
        <v>100</v>
      </c>
      <c r="G5" s="4">
        <v>3</v>
      </c>
      <c r="K5" s="20"/>
      <c r="L5" s="18"/>
      <c r="M5" s="18"/>
    </row>
    <row r="6" spans="1:13" x14ac:dyDescent="0.25">
      <c r="A6" s="4">
        <v>2</v>
      </c>
      <c r="B6" s="16" t="s">
        <v>31</v>
      </c>
      <c r="C6" s="38">
        <v>133</v>
      </c>
      <c r="D6" s="38">
        <v>300</v>
      </c>
      <c r="E6" s="4">
        <v>23</v>
      </c>
      <c r="F6" s="4">
        <v>700</v>
      </c>
      <c r="G6" s="4">
        <v>3</v>
      </c>
      <c r="K6" s="20"/>
      <c r="L6" s="18"/>
      <c r="M6" s="18"/>
    </row>
    <row r="7" spans="1:13" x14ac:dyDescent="0.25">
      <c r="A7" s="4">
        <v>3</v>
      </c>
      <c r="B7" s="16" t="s">
        <v>32</v>
      </c>
      <c r="C7" s="38">
        <v>27</v>
      </c>
      <c r="D7" s="38">
        <v>50</v>
      </c>
      <c r="E7" s="4">
        <v>4</v>
      </c>
      <c r="F7" s="4">
        <v>100</v>
      </c>
      <c r="G7" s="4">
        <v>3</v>
      </c>
      <c r="K7" s="20"/>
      <c r="L7" s="18"/>
      <c r="M7" s="18"/>
    </row>
    <row r="8" spans="1:13" x14ac:dyDescent="0.25">
      <c r="A8" s="4">
        <v>4</v>
      </c>
      <c r="B8" s="16" t="s">
        <v>33</v>
      </c>
      <c r="C8" s="38">
        <v>72</v>
      </c>
      <c r="D8" s="38">
        <v>200</v>
      </c>
      <c r="E8" s="4">
        <v>12</v>
      </c>
      <c r="F8" s="4">
        <v>400</v>
      </c>
      <c r="G8" s="4">
        <v>3</v>
      </c>
      <c r="K8" s="20"/>
      <c r="L8" s="18"/>
      <c r="M8" s="18"/>
    </row>
    <row r="9" spans="1:13" x14ac:dyDescent="0.25">
      <c r="A9" s="4">
        <v>5</v>
      </c>
      <c r="B9" s="16" t="s">
        <v>34</v>
      </c>
      <c r="C9" s="38">
        <v>50</v>
      </c>
      <c r="D9" s="38">
        <v>100</v>
      </c>
      <c r="E9" s="4">
        <v>7</v>
      </c>
      <c r="F9" s="4">
        <v>250</v>
      </c>
      <c r="G9" s="4">
        <v>3</v>
      </c>
      <c r="K9" s="20"/>
      <c r="L9" s="18"/>
      <c r="M9" s="18"/>
    </row>
    <row r="10" spans="1:13" x14ac:dyDescent="0.25">
      <c r="A10" s="4">
        <v>6</v>
      </c>
      <c r="B10" s="16" t="s">
        <v>35</v>
      </c>
      <c r="C10" s="38">
        <v>29</v>
      </c>
      <c r="D10" s="37">
        <v>80</v>
      </c>
      <c r="E10" s="37">
        <v>5</v>
      </c>
      <c r="F10" s="4">
        <v>150</v>
      </c>
      <c r="G10" s="4">
        <v>3</v>
      </c>
      <c r="K10" s="20"/>
      <c r="L10" s="18"/>
      <c r="M10" s="18"/>
    </row>
    <row r="11" spans="1:13" x14ac:dyDescent="0.25">
      <c r="A11" s="4">
        <v>7</v>
      </c>
      <c r="B11" s="16" t="s">
        <v>36</v>
      </c>
      <c r="C11" s="38">
        <v>40</v>
      </c>
      <c r="D11" s="37">
        <v>100</v>
      </c>
      <c r="E11" s="4">
        <v>7</v>
      </c>
      <c r="F11" s="4">
        <v>200</v>
      </c>
      <c r="G11" s="4">
        <v>3</v>
      </c>
      <c r="K11" s="20"/>
      <c r="L11" s="18"/>
      <c r="M11" s="18"/>
    </row>
    <row r="12" spans="1:13" x14ac:dyDescent="0.25">
      <c r="A12" s="4">
        <v>8</v>
      </c>
      <c r="B12" s="16" t="s">
        <v>37</v>
      </c>
      <c r="C12" s="38">
        <v>43</v>
      </c>
      <c r="D12" s="37">
        <v>100</v>
      </c>
      <c r="E12" s="4">
        <v>7</v>
      </c>
      <c r="F12" s="4">
        <v>250</v>
      </c>
      <c r="G12" s="4">
        <v>3</v>
      </c>
      <c r="K12" s="20"/>
      <c r="M12" s="18"/>
    </row>
    <row r="13" spans="1:13" x14ac:dyDescent="0.25">
      <c r="A13" s="4">
        <v>9</v>
      </c>
      <c r="B13" s="16" t="s">
        <v>38</v>
      </c>
      <c r="C13" s="38">
        <v>22</v>
      </c>
      <c r="D13" s="37">
        <v>50</v>
      </c>
      <c r="E13" s="4">
        <v>3</v>
      </c>
      <c r="F13" s="4">
        <v>100</v>
      </c>
      <c r="G13" s="4">
        <v>3</v>
      </c>
      <c r="K13" s="20"/>
      <c r="L13" s="18"/>
      <c r="M13" s="18"/>
    </row>
    <row r="14" spans="1:13" x14ac:dyDescent="0.25">
      <c r="A14" s="4">
        <v>10</v>
      </c>
      <c r="B14" s="16" t="s">
        <v>39</v>
      </c>
      <c r="C14" s="38">
        <v>133</v>
      </c>
      <c r="D14" s="37">
        <v>300</v>
      </c>
      <c r="E14" s="4">
        <v>21</v>
      </c>
      <c r="F14" s="4">
        <v>600</v>
      </c>
      <c r="G14" s="4">
        <v>3</v>
      </c>
      <c r="K14" s="20"/>
      <c r="L14" s="18"/>
      <c r="M14" s="18"/>
    </row>
    <row r="15" spans="1:13" x14ac:dyDescent="0.25">
      <c r="A15" s="4">
        <v>11</v>
      </c>
      <c r="B15" s="16" t="s">
        <v>40</v>
      </c>
      <c r="C15" s="38">
        <v>14</v>
      </c>
      <c r="D15" s="37">
        <v>50</v>
      </c>
      <c r="E15" s="4">
        <v>3</v>
      </c>
      <c r="F15" s="4">
        <v>50</v>
      </c>
      <c r="G15" s="4">
        <v>3</v>
      </c>
      <c r="K15" s="20"/>
      <c r="L15" s="18"/>
      <c r="M15" s="18"/>
    </row>
    <row r="16" spans="1:13" x14ac:dyDescent="0.25">
      <c r="A16" s="4">
        <v>12</v>
      </c>
      <c r="B16" s="16" t="s">
        <v>41</v>
      </c>
      <c r="C16" s="38">
        <v>77</v>
      </c>
      <c r="D16" s="37">
        <v>200</v>
      </c>
      <c r="E16" s="4">
        <v>13</v>
      </c>
      <c r="F16" s="4">
        <v>400</v>
      </c>
      <c r="G16" s="4">
        <v>3</v>
      </c>
      <c r="K16" s="20"/>
      <c r="L16" s="18"/>
      <c r="M16" s="18"/>
    </row>
    <row r="17" spans="1:13" x14ac:dyDescent="0.25">
      <c r="A17" s="4">
        <v>13</v>
      </c>
      <c r="B17" s="16" t="s">
        <v>43</v>
      </c>
      <c r="C17" s="38">
        <v>148</v>
      </c>
      <c r="D17" s="37">
        <v>400</v>
      </c>
      <c r="E17" s="4">
        <v>34</v>
      </c>
      <c r="F17" s="4">
        <v>850</v>
      </c>
      <c r="G17" s="4">
        <v>3</v>
      </c>
      <c r="K17" s="20"/>
      <c r="L17" s="18"/>
      <c r="M17" s="18"/>
    </row>
    <row r="18" spans="1:13" x14ac:dyDescent="0.25">
      <c r="A18" s="4">
        <v>14</v>
      </c>
      <c r="B18" s="16" t="s">
        <v>42</v>
      </c>
      <c r="C18" s="38">
        <v>65</v>
      </c>
      <c r="D18" s="37">
        <v>150</v>
      </c>
      <c r="E18" s="4">
        <v>11</v>
      </c>
      <c r="F18" s="4">
        <v>350</v>
      </c>
      <c r="G18" s="4">
        <v>3</v>
      </c>
      <c r="K18" s="20"/>
      <c r="L18" s="18"/>
      <c r="M18" s="18"/>
    </row>
    <row r="19" spans="1:13" x14ac:dyDescent="0.25">
      <c r="A19" s="4">
        <v>15</v>
      </c>
      <c r="B19" s="16" t="s">
        <v>44</v>
      </c>
      <c r="C19" s="38">
        <v>18</v>
      </c>
      <c r="D19" s="37">
        <v>50</v>
      </c>
      <c r="E19" s="4">
        <v>3</v>
      </c>
      <c r="F19" s="4">
        <v>100</v>
      </c>
      <c r="G19" s="4">
        <v>3</v>
      </c>
      <c r="K19" s="20"/>
      <c r="M19" s="18"/>
    </row>
    <row r="20" spans="1:13" x14ac:dyDescent="0.25">
      <c r="A20" s="28" t="s">
        <v>21</v>
      </c>
      <c r="B20" s="29"/>
      <c r="C20" s="40">
        <f>SUM(C5:C19)</f>
        <v>904</v>
      </c>
      <c r="D20" s="15">
        <f>SUM(D5:D19)</f>
        <v>2180</v>
      </c>
      <c r="E20" s="41">
        <f>SUM(E5:E19)</f>
        <v>156</v>
      </c>
      <c r="F20" s="40">
        <f>SUM(F5:F19)</f>
        <v>4600</v>
      </c>
      <c r="G20" s="42">
        <f>SUM(G5:G19)</f>
        <v>45</v>
      </c>
    </row>
    <row r="21" spans="1:13" x14ac:dyDescent="0.25">
      <c r="A21" s="5"/>
      <c r="B21" s="5"/>
      <c r="C21" s="8"/>
      <c r="D21" s="5"/>
      <c r="E21" s="5"/>
      <c r="F21" s="5"/>
    </row>
    <row r="22" spans="1:13" x14ac:dyDescent="0.25">
      <c r="E22" s="5"/>
      <c r="F22" s="5"/>
    </row>
    <row r="23" spans="1:13" x14ac:dyDescent="0.25">
      <c r="E23" s="5"/>
      <c r="F23" s="5"/>
    </row>
    <row r="24" spans="1:13" x14ac:dyDescent="0.25">
      <c r="E24" s="5"/>
      <c r="F24" s="5"/>
    </row>
    <row r="25" spans="1:13" x14ac:dyDescent="0.25">
      <c r="B25" s="5"/>
      <c r="E25" s="5"/>
      <c r="F25" s="5"/>
    </row>
    <row r="26" spans="1:13" x14ac:dyDescent="0.25">
      <c r="E26" s="5"/>
      <c r="F26" s="5"/>
    </row>
  </sheetData>
  <mergeCells count="6">
    <mergeCell ref="A20:B20"/>
    <mergeCell ref="C3:C4"/>
    <mergeCell ref="B3:B4"/>
    <mergeCell ref="A3:A4"/>
    <mergeCell ref="D3:G3"/>
    <mergeCell ref="A1:G2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3EEFD-8340-4A4A-A08D-A0DB3424CEFF}">
  <dimension ref="A1:M24"/>
  <sheetViews>
    <sheetView workbookViewId="0">
      <selection activeCell="E25" sqref="E25"/>
    </sheetView>
  </sheetViews>
  <sheetFormatPr defaultRowHeight="15" x14ac:dyDescent="0.25"/>
  <cols>
    <col min="1" max="1" width="6" style="12" customWidth="1"/>
    <col min="2" max="2" width="43.140625" style="12" customWidth="1"/>
    <col min="3" max="3" width="16.28515625" style="12" customWidth="1"/>
    <col min="4" max="4" width="20.85546875" style="12" customWidth="1"/>
    <col min="5" max="5" width="21.42578125" style="12" customWidth="1"/>
    <col min="6" max="6" width="19.42578125" style="12" customWidth="1"/>
    <col min="7" max="10" width="9.140625" style="12"/>
    <col min="11" max="11" width="16.85546875" style="12" bestFit="1" customWidth="1"/>
    <col min="12" max="12" width="15.28515625" style="12" bestFit="1" customWidth="1"/>
    <col min="13" max="13" width="16" style="12" customWidth="1"/>
    <col min="14" max="16384" width="9.140625" style="12"/>
  </cols>
  <sheetData>
    <row r="1" spans="1:13" ht="20.25" customHeight="1" x14ac:dyDescent="0.25">
      <c r="A1" s="30" t="s">
        <v>0</v>
      </c>
      <c r="B1" s="30"/>
      <c r="C1" s="30"/>
      <c r="D1" s="30"/>
      <c r="E1" s="30"/>
      <c r="F1" s="30"/>
      <c r="G1" s="1"/>
      <c r="H1" s="1"/>
      <c r="I1" s="1"/>
    </row>
    <row r="2" spans="1:13" ht="20.25" x14ac:dyDescent="0.25">
      <c r="A2" s="31"/>
      <c r="B2" s="31"/>
      <c r="C2" s="31"/>
      <c r="D2" s="31"/>
      <c r="E2" s="31"/>
      <c r="F2" s="31"/>
      <c r="G2" s="1"/>
      <c r="H2" s="1"/>
      <c r="I2" s="1"/>
    </row>
    <row r="3" spans="1:13" x14ac:dyDescent="0.25">
      <c r="A3" s="32" t="s">
        <v>1</v>
      </c>
      <c r="B3" s="32" t="s">
        <v>2</v>
      </c>
      <c r="C3" s="34" t="s">
        <v>20</v>
      </c>
      <c r="D3" s="36"/>
      <c r="E3" s="34" t="s">
        <v>19</v>
      </c>
      <c r="F3" s="36"/>
    </row>
    <row r="4" spans="1:13" x14ac:dyDescent="0.25">
      <c r="A4" s="33"/>
      <c r="B4" s="33"/>
      <c r="C4" s="23" t="s">
        <v>3</v>
      </c>
      <c r="D4" s="23" t="s">
        <v>4</v>
      </c>
      <c r="E4" s="23" t="s">
        <v>3</v>
      </c>
      <c r="F4" s="23" t="s">
        <v>4</v>
      </c>
      <c r="K4" s="20"/>
      <c r="L4" s="18"/>
      <c r="M4" s="18"/>
    </row>
    <row r="5" spans="1:13" x14ac:dyDescent="0.25">
      <c r="A5" s="4">
        <v>1</v>
      </c>
      <c r="B5" s="16" t="s">
        <v>5</v>
      </c>
      <c r="C5" s="6">
        <f>3062+117</f>
        <v>3179</v>
      </c>
      <c r="D5" s="17">
        <v>3744600000</v>
      </c>
      <c r="E5" s="19">
        <v>7793</v>
      </c>
      <c r="F5" s="17">
        <f t="shared" ref="F5:F18" si="0">E5*600000*3</f>
        <v>14027400000</v>
      </c>
      <c r="K5" s="20"/>
      <c r="L5" s="18"/>
      <c r="M5" s="18"/>
    </row>
    <row r="6" spans="1:13" x14ac:dyDescent="0.25">
      <c r="A6" s="4">
        <v>2</v>
      </c>
      <c r="B6" s="16" t="s">
        <v>6</v>
      </c>
      <c r="C6" s="6">
        <f>4634+1912</f>
        <v>6546</v>
      </c>
      <c r="D6" s="17">
        <v>6708000000</v>
      </c>
      <c r="E6" s="13">
        <v>6391</v>
      </c>
      <c r="F6" s="13">
        <f t="shared" si="0"/>
        <v>11503800000</v>
      </c>
      <c r="K6" s="20"/>
      <c r="L6" s="18"/>
      <c r="M6" s="18"/>
    </row>
    <row r="7" spans="1:13" x14ac:dyDescent="0.25">
      <c r="A7" s="4">
        <v>3</v>
      </c>
      <c r="B7" s="16" t="s">
        <v>7</v>
      </c>
      <c r="C7" s="6">
        <f>2465+163</f>
        <v>2628</v>
      </c>
      <c r="D7" s="17">
        <v>3055800000</v>
      </c>
      <c r="E7" s="13">
        <v>4519</v>
      </c>
      <c r="F7" s="13">
        <f t="shared" si="0"/>
        <v>8134200000</v>
      </c>
      <c r="K7" s="20"/>
      <c r="L7" s="18"/>
      <c r="M7" s="18"/>
    </row>
    <row r="8" spans="1:13" x14ac:dyDescent="0.25">
      <c r="A8" s="4">
        <v>4</v>
      </c>
      <c r="B8" s="16" t="s">
        <v>8</v>
      </c>
      <c r="C8" s="6">
        <f>5886+1306</f>
        <v>7192</v>
      </c>
      <c r="D8" s="17">
        <v>7846800000</v>
      </c>
      <c r="E8" s="13">
        <v>9827</v>
      </c>
      <c r="F8" s="13">
        <f t="shared" si="0"/>
        <v>17688600000</v>
      </c>
      <c r="K8" s="20"/>
      <c r="L8" s="18"/>
      <c r="M8" s="18"/>
    </row>
    <row r="9" spans="1:13" x14ac:dyDescent="0.25">
      <c r="A9" s="4">
        <v>5</v>
      </c>
      <c r="B9" s="16" t="s">
        <v>9</v>
      </c>
      <c r="C9" s="6">
        <f>10764+4647</f>
        <v>15411</v>
      </c>
      <c r="D9" s="17">
        <v>15705000000</v>
      </c>
      <c r="E9" s="13">
        <v>18414</v>
      </c>
      <c r="F9" s="13">
        <f t="shared" si="0"/>
        <v>33145200000</v>
      </c>
      <c r="K9" s="20"/>
      <c r="L9" s="18"/>
      <c r="M9" s="18"/>
    </row>
    <row r="10" spans="1:13" x14ac:dyDescent="0.25">
      <c r="A10" s="4">
        <v>6</v>
      </c>
      <c r="B10" s="16" t="s">
        <v>10</v>
      </c>
      <c r="C10" s="6">
        <f>4631+262</f>
        <v>4893</v>
      </c>
      <c r="D10" s="17">
        <v>5714400000</v>
      </c>
      <c r="E10" s="13">
        <v>9635</v>
      </c>
      <c r="F10" s="13">
        <f t="shared" si="0"/>
        <v>17343000000</v>
      </c>
      <c r="K10" s="20"/>
      <c r="L10" s="18"/>
      <c r="M10" s="18"/>
    </row>
    <row r="11" spans="1:13" x14ac:dyDescent="0.25">
      <c r="A11" s="4">
        <v>7</v>
      </c>
      <c r="B11" s="16" t="s">
        <v>11</v>
      </c>
      <c r="C11" s="6">
        <f>3398+1272</f>
        <v>4670</v>
      </c>
      <c r="D11" s="17">
        <v>4840800000</v>
      </c>
      <c r="E11" s="13">
        <v>5988</v>
      </c>
      <c r="F11" s="13">
        <f t="shared" si="0"/>
        <v>10778400000</v>
      </c>
      <c r="K11" s="20"/>
      <c r="L11" s="18"/>
      <c r="M11" s="18"/>
    </row>
    <row r="12" spans="1:13" x14ac:dyDescent="0.25">
      <c r="A12" s="4">
        <v>8</v>
      </c>
      <c r="B12" s="16" t="s">
        <v>12</v>
      </c>
      <c r="C12" s="6">
        <f>2335+131</f>
        <v>2466</v>
      </c>
      <c r="D12" s="17">
        <v>3738000000</v>
      </c>
      <c r="E12" s="13">
        <v>4228</v>
      </c>
      <c r="F12" s="13">
        <f t="shared" si="0"/>
        <v>7610400000</v>
      </c>
      <c r="K12" s="20"/>
      <c r="L12" s="18"/>
      <c r="M12" s="18"/>
    </row>
    <row r="13" spans="1:13" x14ac:dyDescent="0.25">
      <c r="A13" s="4">
        <v>9</v>
      </c>
      <c r="B13" s="16" t="s">
        <v>13</v>
      </c>
      <c r="C13" s="6">
        <f>3764+2384</f>
        <v>6148</v>
      </c>
      <c r="D13" s="17">
        <v>5947200000</v>
      </c>
      <c r="E13" s="13">
        <v>2312</v>
      </c>
      <c r="F13" s="13">
        <f t="shared" si="0"/>
        <v>4161600000</v>
      </c>
      <c r="K13" s="20"/>
      <c r="L13" s="18"/>
      <c r="M13" s="18"/>
    </row>
    <row r="14" spans="1:13" x14ac:dyDescent="0.25">
      <c r="A14" s="4">
        <v>10</v>
      </c>
      <c r="B14" s="16" t="s">
        <v>14</v>
      </c>
      <c r="C14" s="6">
        <f>7149+474</f>
        <v>7623</v>
      </c>
      <c r="D14" s="17">
        <v>8863200000</v>
      </c>
      <c r="E14" s="13">
        <v>6165</v>
      </c>
      <c r="F14" s="13">
        <f t="shared" si="0"/>
        <v>11097000000</v>
      </c>
      <c r="K14" s="20"/>
      <c r="L14" s="18"/>
      <c r="M14" s="18"/>
    </row>
    <row r="15" spans="1:13" x14ac:dyDescent="0.25">
      <c r="A15" s="4">
        <v>11</v>
      </c>
      <c r="B15" s="16" t="s">
        <v>15</v>
      </c>
      <c r="C15" s="6">
        <f>2946+1487</f>
        <v>4433</v>
      </c>
      <c r="D15" s="17">
        <v>4427400000</v>
      </c>
      <c r="E15" s="13">
        <v>5389</v>
      </c>
      <c r="F15" s="13">
        <f t="shared" si="0"/>
        <v>9700200000</v>
      </c>
      <c r="K15" s="20"/>
      <c r="L15" s="18"/>
      <c r="M15" s="18"/>
    </row>
    <row r="16" spans="1:13" x14ac:dyDescent="0.25">
      <c r="A16" s="4">
        <v>12</v>
      </c>
      <c r="B16" s="16" t="s">
        <v>16</v>
      </c>
      <c r="C16" s="6">
        <f>1312+308</f>
        <v>1620</v>
      </c>
      <c r="D16" s="17">
        <v>1759200000</v>
      </c>
      <c r="E16" s="13">
        <v>3546</v>
      </c>
      <c r="F16" s="13">
        <f t="shared" si="0"/>
        <v>6382800000</v>
      </c>
      <c r="K16" s="20"/>
      <c r="L16" s="18"/>
      <c r="M16" s="18"/>
    </row>
    <row r="17" spans="1:13" x14ac:dyDescent="0.25">
      <c r="A17" s="2">
        <v>13</v>
      </c>
      <c r="B17" s="3" t="s">
        <v>17</v>
      </c>
      <c r="C17" s="7">
        <f>2935+186</f>
        <v>3121</v>
      </c>
      <c r="D17" s="10">
        <v>3633600000</v>
      </c>
      <c r="E17" s="13">
        <v>4610</v>
      </c>
      <c r="F17" s="13">
        <f t="shared" si="0"/>
        <v>8298000000</v>
      </c>
      <c r="K17" s="20"/>
      <c r="L17" s="18"/>
      <c r="M17" s="18"/>
    </row>
    <row r="18" spans="1:13" x14ac:dyDescent="0.25">
      <c r="A18" s="4">
        <v>14</v>
      </c>
      <c r="B18" s="16" t="s">
        <v>18</v>
      </c>
      <c r="C18" s="6">
        <f>18714+761</f>
        <v>19475</v>
      </c>
      <c r="D18" s="17">
        <v>22915200000</v>
      </c>
      <c r="E18" s="13">
        <v>11189</v>
      </c>
      <c r="F18" s="13">
        <f t="shared" si="0"/>
        <v>20140200000</v>
      </c>
      <c r="K18" s="20"/>
      <c r="M18" s="18"/>
    </row>
    <row r="19" spans="1:13" x14ac:dyDescent="0.25">
      <c r="A19" s="28" t="s">
        <v>21</v>
      </c>
      <c r="B19" s="29"/>
      <c r="C19" s="21">
        <f>SUM(C5:C18)</f>
        <v>89405</v>
      </c>
      <c r="D19" s="15">
        <f>SUM(D5:D18)</f>
        <v>98899200000</v>
      </c>
      <c r="E19" s="14">
        <f>SUM(E5:E18)</f>
        <v>100006</v>
      </c>
      <c r="F19" s="15">
        <f>SUM(F5:F18)</f>
        <v>180010800000</v>
      </c>
    </row>
    <row r="20" spans="1:13" x14ac:dyDescent="0.25">
      <c r="A20" s="5"/>
      <c r="B20" s="5"/>
      <c r="C20" s="8"/>
      <c r="D20" s="5"/>
    </row>
    <row r="24" spans="1:13" x14ac:dyDescent="0.25">
      <c r="B24" s="5"/>
    </row>
  </sheetData>
  <mergeCells count="6">
    <mergeCell ref="A19:B19"/>
    <mergeCell ref="A1:F2"/>
    <mergeCell ref="A3:A4"/>
    <mergeCell ref="B3:B4"/>
    <mergeCell ref="C3:D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PKH</vt:lpstr>
      <vt:lpstr>LU</vt:lpstr>
      <vt:lpstr>ANAK</vt:lpstr>
      <vt:lpstr>DISABILITAS</vt:lpstr>
      <vt:lpstr>JAMINAN KEBUTUHAN DASAR</vt:lpstr>
      <vt:lpstr>FM</vt:lpstr>
      <vt:lpstr>PKH!Print_Area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2020-06-29T02:46:09Z</cp:lastPrinted>
  <dcterms:created xsi:type="dcterms:W3CDTF">2020-06-29T02:01:00Z</dcterms:created>
  <dcterms:modified xsi:type="dcterms:W3CDTF">2020-06-29T08:44:57Z</dcterms:modified>
</cp:coreProperties>
</file>